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uanaSusanaRojasAnai\Desktop\CONVENIO MARCO\"/>
    </mc:Choice>
  </mc:AlternateContent>
  <xr:revisionPtr revIDLastSave="0" documentId="13_ncr:1_{FF88BB62-7D88-4355-9445-33FDA6C6EFAD}" xr6:coauthVersionLast="47" xr6:coauthVersionMax="47" xr10:uidLastSave="{00000000-0000-0000-0000-000000000000}"/>
  <bookViews>
    <workbookView xWindow="-110" yWindow="-110" windowWidth="19420" windowHeight="11500" xr2:uid="{B70B657C-6411-40AC-801E-3CA93B5B24A6}"/>
  </bookViews>
  <sheets>
    <sheet name="Hoja1" sheetId="1" r:id="rId1"/>
    <sheet name="Hoja2" sheetId="2" r:id="rId2"/>
  </sheets>
  <definedNames>
    <definedName name="_xlnm._FilterDatabase" localSheetId="0" hidden="1">Hoja1!$A$4:$P$34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8" i="1" l="1"/>
  <c r="J14" i="1"/>
  <c r="J23" i="1"/>
  <c r="J24" i="1"/>
  <c r="J25" i="1"/>
  <c r="J26" i="1"/>
  <c r="J27" i="1"/>
  <c r="J28" i="1"/>
  <c r="J22" i="1"/>
  <c r="J21" i="1"/>
  <c r="J13" i="1"/>
  <c r="J15" i="1"/>
  <c r="J16" i="1"/>
  <c r="J17" i="1"/>
  <c r="J18" i="1"/>
  <c r="J19" i="1"/>
  <c r="J20" i="1"/>
  <c r="J12" i="1"/>
  <c r="J11" i="1"/>
  <c r="J37" i="1"/>
  <c r="J7" i="1"/>
  <c r="J6" i="1"/>
  <c r="J35" i="1"/>
  <c r="J31" i="1"/>
  <c r="J30" i="1"/>
  <c r="J29" i="1"/>
  <c r="J36" i="1"/>
</calcChain>
</file>

<file path=xl/sharedStrings.xml><?xml version="1.0" encoding="utf-8"?>
<sst xmlns="http://schemas.openxmlformats.org/spreadsheetml/2006/main" count="272" uniqueCount="94">
  <si>
    <t>N° SOL</t>
  </si>
  <si>
    <t>RBD</t>
  </si>
  <si>
    <t>Establecimientos</t>
  </si>
  <si>
    <t>Comuna</t>
  </si>
  <si>
    <t>Fecha viaje</t>
  </si>
  <si>
    <t>Hora Salida</t>
  </si>
  <si>
    <t>Pax</t>
  </si>
  <si>
    <t>LICEO JORGE ALESSANDRI RODRIGUEZ</t>
  </si>
  <si>
    <t>LA SERENA</t>
  </si>
  <si>
    <t>206-16</t>
  </si>
  <si>
    <t>Salida pedagógica con destino a Muestreo Santa Gracia, Cursos 4 A -C D  Explotación minera, La Serena</t>
  </si>
  <si>
    <t>COLEGIO JOSE MIGUEL CARRERA</t>
  </si>
  <si>
    <t>897-1</t>
  </si>
  <si>
    <t>COLEGIO ALTOVALSOL</t>
  </si>
  <si>
    <t>Salida pedagógica con destino a Cruz tercer Milenio, Fuerte Lambert, Puerto Coquimbo (6° Basico)</t>
  </si>
  <si>
    <t>897-2</t>
  </si>
  <si>
    <t>Salida pedagógica con destino a Acuario y Museo UCN, Coquimbo (Kinder, Prekinder)</t>
  </si>
  <si>
    <t>897-4</t>
  </si>
  <si>
    <t>Salida pedagógica con destino a Alfa Aldea parcela 17, La Viñita, Vicuña (3° Basico)</t>
  </si>
  <si>
    <t>897-5</t>
  </si>
  <si>
    <t>Salida pedagógica con destino a La Casona, Fundo Loreto, Altovalsol, La Serena (4° Basico)</t>
  </si>
  <si>
    <t>COLEGIO PEDRO AGUIRRE CERDA</t>
  </si>
  <si>
    <t>Salida pedagógica con destino a Varias Rutas Valle de Elqui, Paihuano</t>
  </si>
  <si>
    <t>ESCUELA DE LAS ROJAS</t>
  </si>
  <si>
    <t>Salida pedagógica con destino a Museo Gabriela Mistral, Vicuña</t>
  </si>
  <si>
    <t>Salida pedagógica con destino a IPCHILE, La Serena</t>
  </si>
  <si>
    <t>1050-5</t>
  </si>
  <si>
    <t>LICEO BICENTENARIO DE EXCELENCIA IGNACIO CARRERA</t>
  </si>
  <si>
    <t>1100-4</t>
  </si>
  <si>
    <t>Salida pedagógica con destino a IP Santo Tomas Ruta 5 Norte (Curso: 3°B), La Serena</t>
  </si>
  <si>
    <t>1100-5</t>
  </si>
  <si>
    <t>1100-6</t>
  </si>
  <si>
    <t>Salida pedagógica con destino a Observatorio Vera C. Rubín (3° Medio), Vicuña</t>
  </si>
  <si>
    <t>Salida pedagógica con destino a Observatorio Vera C. Rubín (4° Medio), Vicuña</t>
  </si>
  <si>
    <t>1140-1</t>
  </si>
  <si>
    <t>Salida pedagógica con destino a Inacap (Curso 3°A), La Serena</t>
  </si>
  <si>
    <t>1140-2</t>
  </si>
  <si>
    <t>1140-3</t>
  </si>
  <si>
    <t>Salida pedagógica con destino a Inacap (Curso 4°A), La Serena</t>
  </si>
  <si>
    <t>1140-4</t>
  </si>
  <si>
    <t>1140-5</t>
  </si>
  <si>
    <t>1140-6</t>
  </si>
  <si>
    <t>1140-7</t>
  </si>
  <si>
    <t>1159-1</t>
  </si>
  <si>
    <t>Salida pedagógica con destino a Inacap (Curso 4°C), La Serena</t>
  </si>
  <si>
    <t>1159-2</t>
  </si>
  <si>
    <t>1159-3</t>
  </si>
  <si>
    <t>1159-4</t>
  </si>
  <si>
    <t>1159-5</t>
  </si>
  <si>
    <t>1159-6</t>
  </si>
  <si>
    <t>1159-7</t>
  </si>
  <si>
    <t>Destino Salida</t>
  </si>
  <si>
    <t>Comuna Destino</t>
  </si>
  <si>
    <t>COQUIMBO</t>
  </si>
  <si>
    <t>PAIHUANO</t>
  </si>
  <si>
    <t>VICUÑA</t>
  </si>
  <si>
    <t>klometros aprox</t>
  </si>
  <si>
    <t>Dirección Establecimiento</t>
  </si>
  <si>
    <t>Cantournet 725, La Serena</t>
  </si>
  <si>
    <t>Eduardo Abott 56 localidad de Las Rojas, Comuna de La Serena</t>
  </si>
  <si>
    <t>Av. Balmaceda 4830, La Serena</t>
  </si>
  <si>
    <t>La Cruz Nº 1722 Cia Alta, La Serena</t>
  </si>
  <si>
    <t>Calle Unica S/ N Altovalsol 1050</t>
  </si>
  <si>
    <t>Calle Unica S/ N Altovalsol 1051</t>
  </si>
  <si>
    <t>Calle Unica S/ N Altovalsol 1052</t>
  </si>
  <si>
    <t>Calle Unica S/ N Altovalsol 1053</t>
  </si>
  <si>
    <t>Calle Colo Colo Esquina Cardenal Caro, La Antena, La Serena</t>
  </si>
  <si>
    <t>Hora Llegada Aprox</t>
  </si>
  <si>
    <t>* Los servicios son ida y regreso</t>
  </si>
  <si>
    <t>Modalidad</t>
  </si>
  <si>
    <t>1/2 dia</t>
  </si>
  <si>
    <t>1 dia</t>
  </si>
  <si>
    <t>Cantidada de Vehiculos</t>
  </si>
  <si>
    <t xml:space="preserve"> bus de 42 asientos</t>
  </si>
  <si>
    <t xml:space="preserve"> busde 42 asientos</t>
  </si>
  <si>
    <t>busde 42 asientos</t>
  </si>
  <si>
    <t xml:space="preserve">bus de 32 asientos </t>
  </si>
  <si>
    <t>bus 30 asientos</t>
  </si>
  <si>
    <t>1 minibus de 26 asientos</t>
  </si>
  <si>
    <t xml:space="preserve">bus de 25 asientos </t>
  </si>
  <si>
    <t>bus 25 asientos</t>
  </si>
  <si>
    <t>VALOR OFERTADO</t>
  </si>
  <si>
    <t>OFERTA LINEA MINIBUS MEDIA JORNADA</t>
  </si>
  <si>
    <t>OFERTA BUS MEDIA JORNADA</t>
  </si>
  <si>
    <t>OFERTA BUS JORNADA COMPLETA</t>
  </si>
  <si>
    <t>FIRMA REPRESENTANTE LEGAL O PERSONA NATURAL</t>
  </si>
  <si>
    <t>(según corresponda)</t>
  </si>
  <si>
    <t>NOTA:</t>
  </si>
  <si>
    <r>
      <t>·</t>
    </r>
    <r>
      <rPr>
        <b/>
        <sz val="7"/>
        <color theme="1"/>
        <rFont val="Times New Roman"/>
        <family val="1"/>
      </rPr>
      <t xml:space="preserve">       </t>
    </r>
    <r>
      <rPr>
        <b/>
        <sz val="11"/>
        <color theme="1"/>
        <rFont val="Calibri"/>
        <family val="2"/>
      </rPr>
      <t>Los valores se deben expresar en pesos chilenos y se mantendrá fijo durante toda la contratación.</t>
    </r>
  </si>
  <si>
    <r>
      <t>·</t>
    </r>
    <r>
      <rPr>
        <b/>
        <sz val="7"/>
        <color theme="1"/>
        <rFont val="Times New Roman"/>
        <family val="1"/>
      </rPr>
      <t xml:space="preserve">       </t>
    </r>
    <r>
      <rPr>
        <b/>
        <sz val="11"/>
        <color theme="1"/>
        <rFont val="Calibri"/>
        <family val="2"/>
      </rPr>
      <t>Los valores totales indicados corresponden a la sumatoria de viajes de acuerdo a Calendario de Salidas Pedagogicas entregado por el SLEP Elqui para cada tipo de vehículo y jornada</t>
    </r>
  </si>
  <si>
    <r>
      <t>·</t>
    </r>
    <r>
      <rPr>
        <b/>
        <sz val="7"/>
        <color theme="1"/>
        <rFont val="Times New Roman"/>
        <family val="1"/>
      </rPr>
      <t xml:space="preserve">       </t>
    </r>
    <r>
      <rPr>
        <b/>
        <sz val="11"/>
        <color theme="1"/>
        <rFont val="Calibri"/>
        <family val="2"/>
      </rPr>
      <t>La oferta considera todos los gastos, incluidos los de traslado, permisos, derechos, peajes, otros impuestos y, en general, todo cuanto implique un gasto para el cumplimiento del contrato, sea éste directo, indirecto o a causa del oferente con el fin de cumplir con el objetivo de esta licitación.</t>
    </r>
  </si>
  <si>
    <r>
      <t>·</t>
    </r>
    <r>
      <rPr>
        <b/>
        <sz val="7"/>
        <color theme="1"/>
        <rFont val="Times New Roman"/>
        <family val="1"/>
      </rPr>
      <t xml:space="preserve">       </t>
    </r>
    <r>
      <rPr>
        <b/>
        <sz val="11"/>
        <color theme="1"/>
        <rFont val="Calibri"/>
        <family val="2"/>
      </rPr>
      <t>En caso de existir discrepancias entre el valor indicado en el Formulario y el valor ingresado en el portal, prevalecerá la oferta expresada en este Formulario.</t>
    </r>
  </si>
  <si>
    <t xml:space="preserve">*Se debe cotizar  vehículos de acuerdo a la cantidad de pasajeros indicada. </t>
  </si>
  <si>
    <t>Tipo de Vehiculo y asientos pasajeros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</si>
</sst>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64" formatCode="[$-F400]h:mm:ss\ AM/PM"/>
  </numFmts>
  <fonts count="18" x14ac:knownFonts="1">
    <font>
      <sz val="11"/>
      <color theme="1"/>
      <name val="Aptos Narrow"/>
      <family val="2"/>
      <scheme val="minor"/>
    </font>
    <font>
      <sz val="11"/>
      <color theme="1"/>
      <name val="Aptos Narrow"/>
      <family val="2"/>
      <scheme val="minor"/>
    </font>
    <font>
      <b/>
      <sz val="8"/>
      <color theme="0"/>
      <name val="Aptos Narrow"/>
      <family val="2"/>
    </font>
    <font>
      <b/>
      <sz val="10"/>
      <color theme="0"/>
      <name val="Aptos Narrow"/>
      <family val="2"/>
    </font>
    <font>
      <sz val="10"/>
      <color theme="1"/>
      <name val="Aptos Narrow"/>
      <family val="2"/>
    </font>
    <font>
      <sz val="10"/>
      <name val="Aptos Narrow"/>
      <family val="2"/>
    </font>
    <font>
      <sz val="9"/>
      <color rgb="FF212529"/>
      <name val="Segoe UI"/>
      <family val="2"/>
    </font>
    <font>
      <sz val="9"/>
      <color theme="1"/>
      <name val="Aptos Narrow"/>
      <family val="2"/>
    </font>
    <font>
      <b/>
      <sz val="11"/>
      <color theme="1"/>
      <name val="Aptos Narrow"/>
      <family val="2"/>
      <scheme val="minor"/>
    </font>
    <font>
      <sz val="8"/>
      <name val="Aptos Narrow"/>
      <family val="2"/>
      <scheme val="minor"/>
    </font>
    <font>
      <b/>
      <sz val="10"/>
      <color theme="1"/>
      <name val="Aptos Narrow"/>
      <family val="2"/>
    </font>
    <font>
      <b/>
      <sz val="10"/>
      <name val="Aptos Narrow"/>
      <family val="2"/>
    </font>
    <font>
      <b/>
      <sz val="9"/>
      <color theme="0"/>
      <name val="Aptos Narrow"/>
      <family val="2"/>
    </font>
    <font>
      <sz val="11"/>
      <color theme="1"/>
      <name val="Calibri"/>
      <family val="2"/>
    </font>
    <font>
      <b/>
      <sz val="11"/>
      <color theme="1"/>
      <name val="Calibri"/>
      <family val="2"/>
    </font>
    <font>
      <sz val="10"/>
      <color theme="1"/>
      <name val="Calibri"/>
      <family val="2"/>
    </font>
    <font>
      <b/>
      <u/>
      <sz val="12"/>
      <color theme="1"/>
      <name val="Aptos Narrow"/>
      <family val="2"/>
      <scheme val="minor"/>
    </font>
    <font>
      <b/>
      <sz val="7"/>
      <color theme="1"/>
      <name val="Times New Roman"/>
      <family val="1"/>
    </font>
  </fonts>
  <fills count="8">
    <fill>
      <patternFill patternType="none"/>
    </fill>
    <fill>
      <patternFill patternType="gray125"/>
    </fill>
    <fill>
      <patternFill patternType="solid">
        <fgColor theme="4" tint="-0.249977111117893"/>
        <bgColor indexed="64"/>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rgb="FFFFFF00"/>
        <bgColor theme="4" tint="0.79998168889431442"/>
      </patternFill>
    </fill>
    <fill>
      <patternFill patternType="solid">
        <fgColor theme="0" tint="-0.249977111117893"/>
        <bgColor indexed="64"/>
      </patternFill>
    </fill>
  </fills>
  <borders count="7">
    <border>
      <left/>
      <right/>
      <top/>
      <bottom/>
      <diagonal/>
    </border>
    <border>
      <left style="thin">
        <color theme="0" tint="-0.34998626667073579"/>
      </left>
      <right/>
      <top style="thin">
        <color theme="0" tint="-0.34998626667073579"/>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2" fontId="1" fillId="0" borderId="0" applyFont="0" applyFill="0" applyBorder="0" applyAlignment="0" applyProtection="0"/>
  </cellStyleXfs>
  <cellXfs count="83">
    <xf numFmtId="0" fontId="0" fillId="0" borderId="0" xfId="0"/>
    <xf numFmtId="0" fontId="2" fillId="2"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14" fontId="2" fillId="7" borderId="2" xfId="0" applyNumberFormat="1" applyFont="1" applyFill="1" applyBorder="1" applyAlignment="1">
      <alignment horizontal="center" wrapText="1"/>
    </xf>
    <xf numFmtId="1" fontId="2" fillId="7" borderId="2" xfId="1" applyNumberFormat="1" applyFont="1" applyFill="1" applyBorder="1" applyAlignment="1">
      <alignment horizontal="center" vertical="center" wrapText="1"/>
    </xf>
    <xf numFmtId="0" fontId="2" fillId="7" borderId="2" xfId="0" applyFont="1" applyFill="1" applyBorder="1" applyAlignment="1">
      <alignment horizontal="left" vertical="center" wrapText="1"/>
    </xf>
    <xf numFmtId="164" fontId="2" fillId="7" borderId="2" xfId="1" applyNumberFormat="1" applyFont="1" applyFill="1" applyBorder="1" applyAlignment="1">
      <alignment horizontal="center" vertical="center" wrapText="1"/>
    </xf>
    <xf numFmtId="42" fontId="3" fillId="7" borderId="2" xfId="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4" fillId="3" borderId="2" xfId="0" applyFont="1" applyFill="1" applyBorder="1" applyAlignment="1">
      <alignment vertical="center" wrapText="1"/>
    </xf>
    <xf numFmtId="14" fontId="7" fillId="3" borderId="2" xfId="0" applyNumberFormat="1" applyFont="1" applyFill="1" applyBorder="1" applyAlignment="1">
      <alignment horizontal="center" wrapText="1"/>
    </xf>
    <xf numFmtId="1" fontId="4" fillId="3" borderId="2" xfId="1" applyNumberFormat="1" applyFont="1" applyFill="1" applyBorder="1" applyAlignment="1">
      <alignment horizontal="center" vertical="center" wrapText="1"/>
    </xf>
    <xf numFmtId="1" fontId="4" fillId="6" borderId="2" xfId="1" applyNumberFormat="1" applyFont="1" applyFill="1" applyBorder="1" applyAlignment="1">
      <alignment horizontal="center" vertical="center" wrapText="1"/>
    </xf>
    <xf numFmtId="164" fontId="4" fillId="3" borderId="2" xfId="1" applyNumberFormat="1" applyFont="1" applyFill="1" applyBorder="1" applyAlignment="1">
      <alignment horizontal="center" vertical="center" wrapText="1"/>
    </xf>
    <xf numFmtId="42" fontId="4" fillId="3" borderId="2" xfId="1" applyFont="1" applyFill="1" applyBorder="1" applyAlignment="1">
      <alignment vertical="center" wrapText="1"/>
    </xf>
    <xf numFmtId="0" fontId="5"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vertical="center" wrapText="1"/>
    </xf>
    <xf numFmtId="14" fontId="7" fillId="4" borderId="2" xfId="0" applyNumberFormat="1" applyFont="1" applyFill="1" applyBorder="1" applyAlignment="1">
      <alignment horizontal="center" wrapText="1"/>
    </xf>
    <xf numFmtId="1" fontId="4" fillId="4" borderId="2" xfId="1" applyNumberFormat="1" applyFont="1" applyFill="1" applyBorder="1" applyAlignment="1">
      <alignment horizontal="center" vertical="center" wrapText="1"/>
    </xf>
    <xf numFmtId="1" fontId="4" fillId="5" borderId="2" xfId="1" applyNumberFormat="1" applyFont="1" applyFill="1" applyBorder="1" applyAlignment="1">
      <alignment horizontal="center" vertical="center" wrapText="1"/>
    </xf>
    <xf numFmtId="164" fontId="4" fillId="4" borderId="2" xfId="1" applyNumberFormat="1" applyFont="1" applyFill="1" applyBorder="1" applyAlignment="1">
      <alignment horizontal="center" vertical="center" wrapText="1"/>
    </xf>
    <xf numFmtId="42" fontId="4" fillId="4" borderId="2" xfId="1" applyFont="1" applyFill="1" applyBorder="1" applyAlignment="1">
      <alignment vertical="center" wrapText="1"/>
    </xf>
    <xf numFmtId="42" fontId="0" fillId="0" borderId="0" xfId="0" applyNumberFormat="1" applyAlignment="1">
      <alignment wrapText="1"/>
    </xf>
    <xf numFmtId="0" fontId="4" fillId="4" borderId="0" xfId="0" applyFont="1" applyFill="1" applyAlignment="1">
      <alignment horizontal="center" vertical="center" wrapText="1"/>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4" fillId="4" borderId="0" xfId="0" applyFont="1" applyFill="1" applyAlignment="1">
      <alignment vertical="center" wrapText="1"/>
    </xf>
    <xf numFmtId="14" fontId="7" fillId="4" borderId="0" xfId="0" applyNumberFormat="1" applyFont="1" applyFill="1" applyAlignment="1">
      <alignment horizontal="center" wrapText="1"/>
    </xf>
    <xf numFmtId="1" fontId="4" fillId="4" borderId="0" xfId="1" applyNumberFormat="1" applyFont="1" applyFill="1" applyBorder="1" applyAlignment="1">
      <alignment horizontal="center" vertical="center" wrapText="1"/>
    </xf>
    <xf numFmtId="1" fontId="4" fillId="5" borderId="0" xfId="1" applyNumberFormat="1" applyFont="1" applyFill="1" applyBorder="1" applyAlignment="1">
      <alignment horizontal="center" vertical="center" wrapText="1"/>
    </xf>
    <xf numFmtId="1" fontId="10" fillId="3" borderId="0" xfId="1" applyNumberFormat="1" applyFont="1" applyFill="1" applyBorder="1" applyAlignment="1">
      <alignment horizontal="center" vertical="center" wrapText="1"/>
    </xf>
    <xf numFmtId="164" fontId="4" fillId="4" borderId="0" xfId="1" applyNumberFormat="1" applyFont="1" applyFill="1" applyBorder="1" applyAlignment="1">
      <alignment horizontal="center" vertical="center" wrapText="1"/>
    </xf>
    <xf numFmtId="164" fontId="10" fillId="4" borderId="0" xfId="1" applyNumberFormat="1" applyFont="1" applyFill="1" applyBorder="1" applyAlignment="1">
      <alignment horizontal="center" vertical="center" wrapText="1"/>
    </xf>
    <xf numFmtId="42" fontId="4" fillId="4" borderId="0" xfId="1" applyFont="1" applyFill="1" applyBorder="1" applyAlignment="1">
      <alignment vertical="center" wrapText="1"/>
    </xf>
    <xf numFmtId="1" fontId="10" fillId="3" borderId="2" xfId="1" applyNumberFormat="1" applyFont="1" applyFill="1" applyBorder="1" applyAlignment="1">
      <alignment horizontal="center" vertical="center" wrapText="1"/>
    </xf>
    <xf numFmtId="164" fontId="10" fillId="4" borderId="2" xfId="1" applyNumberFormat="1" applyFont="1" applyFill="1" applyBorder="1" applyAlignment="1">
      <alignment horizontal="center" vertical="center" wrapText="1"/>
    </xf>
    <xf numFmtId="1" fontId="4" fillId="3" borderId="0" xfId="1" applyNumberFormat="1" applyFont="1" applyFill="1" applyBorder="1" applyAlignment="1">
      <alignment horizontal="center" vertical="center" wrapText="1"/>
    </xf>
    <xf numFmtId="164" fontId="10" fillId="3" borderId="2" xfId="1" applyNumberFormat="1" applyFont="1" applyFill="1" applyBorder="1" applyAlignment="1">
      <alignment horizontal="center" vertical="center" wrapText="1"/>
    </xf>
    <xf numFmtId="164" fontId="5" fillId="3" borderId="2" xfId="1" applyNumberFormat="1" applyFont="1" applyFill="1" applyBorder="1" applyAlignment="1">
      <alignment horizontal="center" vertical="center" wrapText="1"/>
    </xf>
    <xf numFmtId="164" fontId="11" fillId="3" borderId="2" xfId="1" applyNumberFormat="1" applyFont="1" applyFill="1" applyBorder="1" applyAlignment="1">
      <alignment horizontal="center" vertical="center" wrapText="1"/>
    </xf>
    <xf numFmtId="0" fontId="8" fillId="0" borderId="0" xfId="0" applyFont="1" applyAlignment="1">
      <alignment wrapText="1"/>
    </xf>
    <xf numFmtId="0" fontId="6" fillId="3" borderId="2" xfId="0" applyFont="1" applyFill="1" applyBorder="1" applyAlignment="1">
      <alignment wrapText="1"/>
    </xf>
    <xf numFmtId="14" fontId="6" fillId="3" borderId="2" xfId="0" applyNumberFormat="1" applyFont="1" applyFill="1" applyBorder="1" applyAlignment="1">
      <alignment horizontal="center" wrapText="1"/>
    </xf>
    <xf numFmtId="1" fontId="10" fillId="6" borderId="2" xfId="1" applyNumberFormat="1" applyFont="1" applyFill="1" applyBorder="1" applyAlignment="1">
      <alignment horizontal="center" vertical="center" wrapText="1"/>
    </xf>
    <xf numFmtId="42" fontId="4" fillId="3" borderId="2" xfId="1" applyFont="1" applyFill="1" applyBorder="1" applyAlignment="1">
      <alignment wrapText="1"/>
    </xf>
    <xf numFmtId="0" fontId="4" fillId="3" borderId="0" xfId="0" applyFont="1" applyFill="1" applyAlignment="1">
      <alignment horizontal="center" vertical="center" wrapText="1"/>
    </xf>
    <xf numFmtId="0" fontId="5" fillId="3" borderId="0" xfId="0" applyFont="1" applyFill="1" applyAlignment="1">
      <alignment horizontal="left" vertical="center" wrapText="1"/>
    </xf>
    <xf numFmtId="0" fontId="6" fillId="3" borderId="0" xfId="0" applyFont="1" applyFill="1" applyAlignment="1">
      <alignment wrapText="1"/>
    </xf>
    <xf numFmtId="14" fontId="6" fillId="3" borderId="0" xfId="0" applyNumberFormat="1" applyFont="1" applyFill="1" applyAlignment="1">
      <alignment horizontal="center" wrapText="1"/>
    </xf>
    <xf numFmtId="1" fontId="10" fillId="6" borderId="0" xfId="1" applyNumberFormat="1" applyFont="1" applyFill="1" applyBorder="1" applyAlignment="1">
      <alignment horizontal="center" vertical="center" wrapText="1"/>
    </xf>
    <xf numFmtId="164" fontId="10" fillId="3" borderId="0" xfId="1" applyNumberFormat="1" applyFont="1" applyFill="1" applyBorder="1" applyAlignment="1">
      <alignment horizontal="center" vertical="center" wrapText="1"/>
    </xf>
    <xf numFmtId="42" fontId="4" fillId="3" borderId="0" xfId="1" applyFont="1" applyFill="1" applyBorder="1" applyAlignment="1">
      <alignment wrapText="1"/>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wrapText="1"/>
    </xf>
    <xf numFmtId="1" fontId="12" fillId="2" borderId="1" xfId="1"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164" fontId="12" fillId="2" borderId="1" xfId="1" applyNumberFormat="1" applyFont="1" applyFill="1" applyBorder="1" applyAlignment="1">
      <alignment horizontal="center" vertical="center" wrapText="1"/>
    </xf>
    <xf numFmtId="42" fontId="12" fillId="2" borderId="1" xfId="1" applyFont="1" applyFill="1" applyBorder="1" applyAlignment="1">
      <alignment horizontal="center" vertical="center" wrapText="1"/>
    </xf>
    <xf numFmtId="42" fontId="4" fillId="5" borderId="2" xfId="1" applyFont="1" applyFill="1" applyBorder="1" applyAlignment="1">
      <alignment vertical="center" wrapText="1"/>
    </xf>
    <xf numFmtId="0" fontId="12" fillId="2" borderId="4" xfId="0" applyFont="1" applyFill="1" applyBorder="1" applyAlignment="1">
      <alignment horizontal="center" vertical="center" wrapText="1"/>
    </xf>
    <xf numFmtId="14" fontId="12" fillId="2" borderId="4" xfId="0" applyNumberFormat="1" applyFont="1" applyFill="1" applyBorder="1" applyAlignment="1">
      <alignment horizontal="center" wrapText="1"/>
    </xf>
    <xf numFmtId="1" fontId="12" fillId="2" borderId="4" xfId="1"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164" fontId="12" fillId="2" borderId="4" xfId="1" applyNumberFormat="1" applyFont="1" applyFill="1" applyBorder="1" applyAlignment="1">
      <alignment horizontal="center" vertical="center" wrapText="1"/>
    </xf>
    <xf numFmtId="42" fontId="12" fillId="2" borderId="4" xfId="1" applyFont="1" applyFill="1" applyBorder="1" applyAlignment="1">
      <alignment horizontal="center" vertical="center" wrapText="1"/>
    </xf>
    <xf numFmtId="42" fontId="10" fillId="6" borderId="2" xfId="1" applyFont="1" applyFill="1" applyBorder="1" applyAlignment="1">
      <alignment wrapText="1"/>
    </xf>
    <xf numFmtId="0" fontId="15" fillId="0" borderId="0" xfId="0" applyFont="1" applyAlignment="1">
      <alignment vertical="center"/>
    </xf>
    <xf numFmtId="0" fontId="13" fillId="0" borderId="0" xfId="0" applyFont="1" applyAlignment="1">
      <alignment horizontal="center" vertical="center"/>
    </xf>
    <xf numFmtId="0" fontId="16" fillId="0" borderId="0" xfId="0" applyFont="1" applyAlignment="1">
      <alignment wrapText="1"/>
    </xf>
    <xf numFmtId="0" fontId="8" fillId="0" borderId="0" xfId="0" applyFont="1"/>
    <xf numFmtId="0" fontId="8" fillId="0" borderId="0" xfId="0" applyFont="1" applyAlignment="1">
      <alignment wrapText="1"/>
    </xf>
    <xf numFmtId="0" fontId="8" fillId="0" borderId="0" xfId="0" applyFont="1"/>
    <xf numFmtId="1" fontId="10" fillId="6" borderId="2" xfId="1"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0" borderId="2" xfId="0" applyFont="1" applyBorder="1" applyAlignment="1">
      <alignment horizontal="center" vertical="center" wrapText="1"/>
    </xf>
    <xf numFmtId="1" fontId="10" fillId="6" borderId="3" xfId="1"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2930071</xdr:colOff>
      <xdr:row>0</xdr:row>
      <xdr:rowOff>54429</xdr:rowOff>
    </xdr:from>
    <xdr:to>
      <xdr:col>6</xdr:col>
      <xdr:colOff>467178</xdr:colOff>
      <xdr:row>3</xdr:row>
      <xdr:rowOff>56878</xdr:rowOff>
    </xdr:to>
    <xdr:sp macro="" textlink="">
      <xdr:nvSpPr>
        <xdr:cNvPr id="2" name="Textbox 12">
          <a:extLst>
            <a:ext uri="{FF2B5EF4-FFF2-40B4-BE49-F238E27FC236}">
              <a16:creationId xmlns:a16="http://schemas.microsoft.com/office/drawing/2014/main" id="{117104BD-DD5C-69C7-E578-510B77DBA0DF}"/>
            </a:ext>
          </a:extLst>
        </xdr:cNvPr>
        <xdr:cNvSpPr txBox="1">
          <a:spLocks/>
        </xdr:cNvSpPr>
      </xdr:nvSpPr>
      <xdr:spPr>
        <a:xfrm>
          <a:off x="9243785" y="54429"/>
          <a:ext cx="4984750" cy="546735"/>
        </a:xfrm>
        <a:prstGeom prst="rect">
          <a:avLst/>
        </a:prstGeom>
      </xdr:spPr>
      <xdr:txBody>
        <a:bodyPr wrap="square" lIns="0" tIns="0" rIns="0" bIns="0" rtlCol="0">
          <a:noAutofit/>
        </a:bodyPr>
        <a:lstStyle/>
        <a:p>
          <a:pPr marL="1905" marR="1905" algn="ctr">
            <a:lnSpc>
              <a:spcPts val="1225"/>
            </a:lnSpc>
            <a:buNone/>
          </a:pPr>
          <a:r>
            <a:rPr lang="es-ES" sz="1100" b="1">
              <a:effectLst/>
              <a:latin typeface="Calibri" panose="020F0502020204030204" pitchFamily="34" charset="0"/>
              <a:ea typeface="Calibri" panose="020F0502020204030204" pitchFamily="34" charset="0"/>
            </a:rPr>
            <a:t>FORMULARIO </a:t>
          </a:r>
          <a:r>
            <a:rPr lang="es-ES" sz="1100" b="1" spc="-30">
              <a:effectLst/>
              <a:latin typeface="Calibri" panose="020F0502020204030204" pitchFamily="34" charset="0"/>
              <a:ea typeface="Calibri" panose="020F0502020204030204" pitchFamily="34" charset="0"/>
            </a:rPr>
            <a:t>N</a:t>
          </a:r>
          <a:r>
            <a:rPr lang="es-ES" sz="1100" b="1">
              <a:effectLst/>
              <a:latin typeface="Calibri" panose="020F0502020204030204" pitchFamily="34" charset="0"/>
              <a:ea typeface="Calibri" panose="020F0502020204030204" pitchFamily="34" charset="0"/>
            </a:rPr>
            <a:t>°2</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a:t>
          </a:r>
          <a:r>
            <a:rPr lang="es-ES" sz="1100" b="1" spc="-25">
              <a:effectLst/>
              <a:latin typeface="Calibri" panose="020F0502020204030204" pitchFamily="34" charset="0"/>
              <a:ea typeface="Calibri" panose="020F0502020204030204" pitchFamily="34" charset="0"/>
            </a:rPr>
            <a:t> RESUMEN </a:t>
          </a:r>
          <a:r>
            <a:rPr lang="es-ES" sz="1100" b="1">
              <a:effectLst/>
              <a:latin typeface="Calibri" panose="020F0502020204030204" pitchFamily="34" charset="0"/>
              <a:ea typeface="Calibri" panose="020F0502020204030204" pitchFamily="34" charset="0"/>
            </a:rPr>
            <a:t>OFERTA</a:t>
          </a:r>
          <a:r>
            <a:rPr lang="es-ES" sz="1100" b="1" spc="-20">
              <a:effectLst/>
              <a:latin typeface="Calibri" panose="020F0502020204030204" pitchFamily="34" charset="0"/>
              <a:ea typeface="Calibri" panose="020F0502020204030204" pitchFamily="34" charset="0"/>
            </a:rPr>
            <a:t> </a:t>
          </a:r>
          <a:r>
            <a:rPr lang="es-ES" sz="1100" b="1" spc="-10">
              <a:effectLst/>
              <a:latin typeface="Calibri" panose="020F0502020204030204" pitchFamily="34" charset="0"/>
              <a:ea typeface="Calibri" panose="020F0502020204030204" pitchFamily="34" charset="0"/>
            </a:rPr>
            <a:t>ECONÓMICA</a:t>
          </a:r>
          <a:endParaRPr lang="es-CL" sz="1100">
            <a:effectLst/>
            <a:latin typeface="Calibri" panose="020F0502020204030204" pitchFamily="34" charset="0"/>
            <a:ea typeface="Calibri" panose="020F0502020204030204" pitchFamily="34" charset="0"/>
          </a:endParaRPr>
        </a:p>
        <a:p>
          <a:pPr marL="3175" marR="1905" algn="ctr">
            <a:lnSpc>
              <a:spcPct val="113000"/>
            </a:lnSpc>
            <a:spcBef>
              <a:spcPts val="20"/>
            </a:spcBef>
            <a:buNone/>
          </a:pPr>
          <a:r>
            <a:rPr lang="es-ES" sz="1100" b="1">
              <a:effectLst/>
              <a:latin typeface="Calibri" panose="020F0502020204030204" pitchFamily="34" charset="0"/>
              <a:ea typeface="Calibri" panose="020F0502020204030204" pitchFamily="34" charset="0"/>
            </a:rPr>
            <a:t>CONVENIO</a:t>
          </a:r>
          <a:r>
            <a:rPr lang="es-ES" sz="1100" b="1" spc="-1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MARCO</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SERVICIO</a:t>
          </a:r>
          <a:r>
            <a:rPr lang="es-ES" sz="1100" b="1" spc="-1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DE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TRANSPORTE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PRIVADO</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DE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PASAJEROS</a:t>
          </a:r>
          <a:r>
            <a:rPr lang="es-ES" sz="1100" b="1" spc="-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2239-12-LR25 </a:t>
          </a:r>
          <a:endParaRPr lang="es-CL" sz="1100">
            <a:effectLst/>
            <a:latin typeface="Calibri" panose="020F0502020204030204" pitchFamily="34" charset="0"/>
            <a:ea typeface="Calibri" panose="020F0502020204030204" pitchFamily="34" charset="0"/>
          </a:endParaRPr>
        </a:p>
      </xdr:txBody>
    </xdr:sp>
    <xdr:clientData/>
  </xdr:twoCellAnchor>
  <xdr:twoCellAnchor editAs="oneCell">
    <xdr:from>
      <xdr:col>4</xdr:col>
      <xdr:colOff>0</xdr:colOff>
      <xdr:row>0</xdr:row>
      <xdr:rowOff>0</xdr:rowOff>
    </xdr:from>
    <xdr:to>
      <xdr:col>4</xdr:col>
      <xdr:colOff>1885950</xdr:colOff>
      <xdr:row>1</xdr:row>
      <xdr:rowOff>8799</xdr:rowOff>
    </xdr:to>
    <xdr:pic>
      <xdr:nvPicPr>
        <xdr:cNvPr id="3" name="Imagen 2" descr="Interfaz de usuario gráfica, Texto&#10;&#10;Descripción generada automáticamente">
          <a:extLst>
            <a:ext uri="{FF2B5EF4-FFF2-40B4-BE49-F238E27FC236}">
              <a16:creationId xmlns:a16="http://schemas.microsoft.com/office/drawing/2014/main" id="{CEF9ECE8-F82A-F2B8-0050-5AA999F106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1112" b="22035"/>
        <a:stretch/>
      </xdr:blipFill>
      <xdr:spPr bwMode="auto">
        <a:xfrm>
          <a:off x="6313714" y="0"/>
          <a:ext cx="1885950" cy="7435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0</xdr:colOff>
      <xdr:row>0</xdr:row>
      <xdr:rowOff>0</xdr:rowOff>
    </xdr:from>
    <xdr:to>
      <xdr:col>10</xdr:col>
      <xdr:colOff>949960</xdr:colOff>
      <xdr:row>1</xdr:row>
      <xdr:rowOff>55789</xdr:rowOff>
    </xdr:to>
    <xdr:pic>
      <xdr:nvPicPr>
        <xdr:cNvPr id="4" name="Imagen 3" descr="Imagen que contiene Texto&#10;&#10;Descripción generada automáticamente">
          <a:extLst>
            <a:ext uri="{FF2B5EF4-FFF2-40B4-BE49-F238E27FC236}">
              <a16:creationId xmlns:a16="http://schemas.microsoft.com/office/drawing/2014/main" id="{E3CA6AFB-CB00-0904-D3F2-CE2FC95463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2873"/>
        <a:stretch/>
      </xdr:blipFill>
      <xdr:spPr bwMode="auto">
        <a:xfrm>
          <a:off x="16192500" y="0"/>
          <a:ext cx="949960" cy="790575"/>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154215</xdr:colOff>
      <xdr:row>52</xdr:row>
      <xdr:rowOff>142420</xdr:rowOff>
    </xdr:from>
    <xdr:to>
      <xdr:col>5</xdr:col>
      <xdr:colOff>4109357</xdr:colOff>
      <xdr:row>53</xdr:row>
      <xdr:rowOff>6710</xdr:rowOff>
    </xdr:to>
    <xdr:sp macro="" textlink="">
      <xdr:nvSpPr>
        <xdr:cNvPr id="5" name="Graphic 15">
          <a:extLst>
            <a:ext uri="{FF2B5EF4-FFF2-40B4-BE49-F238E27FC236}">
              <a16:creationId xmlns:a16="http://schemas.microsoft.com/office/drawing/2014/main" id="{4C1CE4C2-6E8E-AB2F-723E-204FBD21E3BC}"/>
            </a:ext>
          </a:extLst>
        </xdr:cNvPr>
        <xdr:cNvSpPr>
          <a:spLocks/>
        </xdr:cNvSpPr>
      </xdr:nvSpPr>
      <xdr:spPr>
        <a:xfrm>
          <a:off x="9407072" y="24907420"/>
          <a:ext cx="3955142" cy="45719"/>
        </a:xfrm>
        <a:custGeom>
          <a:avLst/>
          <a:gdLst/>
          <a:ahLst/>
          <a:cxnLst/>
          <a:rect l="l" t="t" r="r" b="b"/>
          <a:pathLst>
            <a:path w="1673860">
              <a:moveTo>
                <a:pt x="0" y="0"/>
              </a:moveTo>
              <a:lnTo>
                <a:pt x="1673248" y="0"/>
              </a:lnTo>
            </a:path>
          </a:pathLst>
        </a:custGeom>
        <a:ln w="9113">
          <a:solidFill>
            <a:srgbClr val="000000"/>
          </a:solidFill>
          <a:prstDash val="solid"/>
        </a:ln>
      </xdr:spPr>
      <xdr:txBody>
        <a:bodyPr wrap="square" lIns="0" tIns="0" rIns="0" bIns="0" rtlCol="0">
          <a:prstTxWarp prst="textNoShape">
            <a:avLst/>
          </a:prstTxWarp>
          <a:noAutofit/>
        </a:bodyPr>
        <a:lstStyle/>
        <a:p>
          <a:endParaRPr lang="es-CL"/>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7659F-90D1-44AE-80FE-2FD969274465}">
  <dimension ref="A1:R55"/>
  <sheetViews>
    <sheetView tabSelected="1" topLeftCell="E33" zoomScale="70" zoomScaleNormal="70" workbookViewId="0">
      <selection activeCell="F9" sqref="F9"/>
    </sheetView>
  </sheetViews>
  <sheetFormatPr baseColWidth="10" defaultRowHeight="14.5" x14ac:dyDescent="0.35"/>
  <cols>
    <col min="1" max="2" width="10.90625" style="8"/>
    <col min="3" max="3" width="45.90625" style="8" bestFit="1" customWidth="1"/>
    <col min="4" max="4" width="10.90625" style="8"/>
    <col min="5" max="5" width="42.08984375" style="8" customWidth="1"/>
    <col min="6" max="6" width="64.54296875" style="8" customWidth="1"/>
    <col min="7" max="7" width="10.90625" style="8" customWidth="1"/>
    <col min="8" max="8" width="11.54296875" style="9"/>
    <col min="9" max="9" width="12.26953125" style="8" customWidth="1"/>
    <col min="10" max="10" width="10.90625" style="8" hidden="1" customWidth="1"/>
    <col min="11" max="11" width="27.36328125" style="8" customWidth="1"/>
    <col min="12" max="12" width="17.90625" style="8" customWidth="1"/>
    <col min="13" max="15" width="10.90625" style="8"/>
    <col min="16" max="16" width="13.26953125" style="8" customWidth="1"/>
    <col min="17" max="17" width="17.81640625" style="8" customWidth="1"/>
    <col min="18" max="16384" width="10.90625" style="8"/>
  </cols>
  <sheetData>
    <row r="1" spans="1:17" ht="58" customHeight="1" x14ac:dyDescent="0.35"/>
    <row r="4" spans="1:17" ht="61.5" customHeight="1" x14ac:dyDescent="0.35">
      <c r="A4" s="1" t="s">
        <v>0</v>
      </c>
      <c r="B4" s="57" t="s">
        <v>1</v>
      </c>
      <c r="C4" s="57" t="s">
        <v>2</v>
      </c>
      <c r="D4" s="57" t="s">
        <v>3</v>
      </c>
      <c r="E4" s="57" t="s">
        <v>57</v>
      </c>
      <c r="F4" s="57" t="s">
        <v>51</v>
      </c>
      <c r="G4" s="57" t="s">
        <v>52</v>
      </c>
      <c r="H4" s="58" t="s">
        <v>4</v>
      </c>
      <c r="I4" s="59" t="s">
        <v>6</v>
      </c>
      <c r="J4" s="59" t="s">
        <v>56</v>
      </c>
      <c r="K4" s="60" t="s">
        <v>93</v>
      </c>
      <c r="L4" s="60" t="s">
        <v>72</v>
      </c>
      <c r="M4" s="61" t="s">
        <v>5</v>
      </c>
      <c r="N4" s="61" t="s">
        <v>67</v>
      </c>
      <c r="O4" s="61" t="s">
        <v>69</v>
      </c>
      <c r="P4" s="62" t="s">
        <v>81</v>
      </c>
    </row>
    <row r="5" spans="1:17" x14ac:dyDescent="0.35">
      <c r="A5" s="2"/>
      <c r="B5" s="2"/>
      <c r="C5" s="2"/>
      <c r="D5" s="2"/>
      <c r="E5" s="2"/>
      <c r="F5" s="2"/>
      <c r="G5" s="2"/>
      <c r="H5" s="3"/>
      <c r="I5" s="4"/>
      <c r="J5" s="4"/>
      <c r="K5" s="5"/>
      <c r="L5" s="5"/>
      <c r="M5" s="6"/>
      <c r="N5" s="6"/>
      <c r="O5" s="6"/>
      <c r="P5" s="7"/>
    </row>
    <row r="6" spans="1:17" ht="29" customHeight="1" x14ac:dyDescent="0.35">
      <c r="A6" s="10">
        <v>1123</v>
      </c>
      <c r="B6" s="10">
        <v>531</v>
      </c>
      <c r="C6" s="11" t="s">
        <v>21</v>
      </c>
      <c r="D6" s="11" t="s">
        <v>8</v>
      </c>
      <c r="E6" s="19" t="s">
        <v>66</v>
      </c>
      <c r="F6" s="13" t="s">
        <v>32</v>
      </c>
      <c r="G6" s="13" t="s">
        <v>55</v>
      </c>
      <c r="H6" s="14">
        <v>46234</v>
      </c>
      <c r="I6" s="15">
        <v>14</v>
      </c>
      <c r="J6" s="16">
        <f>57*2</f>
        <v>114</v>
      </c>
      <c r="K6" s="15" t="s">
        <v>78</v>
      </c>
      <c r="L6" s="15">
        <v>1</v>
      </c>
      <c r="M6" s="17">
        <v>0.33333333333333331</v>
      </c>
      <c r="N6" s="17">
        <v>0.5</v>
      </c>
      <c r="O6" s="17" t="s">
        <v>70</v>
      </c>
      <c r="P6" s="18"/>
    </row>
    <row r="7" spans="1:17" ht="28.5" customHeight="1" x14ac:dyDescent="0.35">
      <c r="A7" s="20">
        <v>1127</v>
      </c>
      <c r="B7" s="20">
        <v>531</v>
      </c>
      <c r="C7" s="12" t="s">
        <v>21</v>
      </c>
      <c r="D7" s="12" t="s">
        <v>8</v>
      </c>
      <c r="E7" s="19" t="s">
        <v>66</v>
      </c>
      <c r="F7" s="21" t="s">
        <v>33</v>
      </c>
      <c r="G7" s="21" t="s">
        <v>55</v>
      </c>
      <c r="H7" s="22">
        <v>46241</v>
      </c>
      <c r="I7" s="23">
        <v>15</v>
      </c>
      <c r="J7" s="24">
        <f>57*2</f>
        <v>114</v>
      </c>
      <c r="K7" s="15" t="s">
        <v>78</v>
      </c>
      <c r="L7" s="15">
        <v>1</v>
      </c>
      <c r="M7" s="25">
        <v>0.33333333333333331</v>
      </c>
      <c r="N7" s="25">
        <v>0.5</v>
      </c>
      <c r="O7" s="25" t="s">
        <v>70</v>
      </c>
      <c r="P7" s="26"/>
      <c r="Q7" s="27"/>
    </row>
    <row r="8" spans="1:17" ht="28.5" customHeight="1" x14ac:dyDescent="0.35">
      <c r="A8" s="28"/>
      <c r="B8" s="28"/>
      <c r="C8" s="29"/>
      <c r="D8" s="29"/>
      <c r="E8" s="30"/>
      <c r="F8" s="31"/>
      <c r="G8" s="31"/>
      <c r="H8" s="32"/>
      <c r="I8" s="33"/>
      <c r="J8" s="34"/>
      <c r="K8" s="41"/>
      <c r="L8" s="77" t="s">
        <v>82</v>
      </c>
      <c r="M8" s="78"/>
      <c r="N8" s="78"/>
      <c r="O8" s="78"/>
      <c r="P8" s="63"/>
      <c r="Q8" s="27"/>
    </row>
    <row r="9" spans="1:17" ht="30" customHeight="1" x14ac:dyDescent="0.35">
      <c r="A9" s="20"/>
      <c r="B9" s="28"/>
      <c r="C9" s="29"/>
      <c r="D9" s="29"/>
      <c r="E9" s="29"/>
      <c r="F9" s="31"/>
      <c r="G9" s="31"/>
      <c r="H9" s="32"/>
      <c r="I9" s="33"/>
      <c r="J9" s="34"/>
      <c r="K9" s="41"/>
      <c r="L9" s="41"/>
      <c r="M9" s="37"/>
      <c r="N9" s="37"/>
      <c r="O9" s="37"/>
      <c r="P9" s="38"/>
    </row>
    <row r="10" spans="1:17" ht="43" customHeight="1" x14ac:dyDescent="0.35">
      <c r="A10" s="1" t="s">
        <v>0</v>
      </c>
      <c r="B10" s="64" t="s">
        <v>1</v>
      </c>
      <c r="C10" s="64" t="s">
        <v>2</v>
      </c>
      <c r="D10" s="64" t="s">
        <v>3</v>
      </c>
      <c r="E10" s="64" t="s">
        <v>57</v>
      </c>
      <c r="F10" s="64" t="s">
        <v>51</v>
      </c>
      <c r="G10" s="64" t="s">
        <v>52</v>
      </c>
      <c r="H10" s="65" t="s">
        <v>4</v>
      </c>
      <c r="I10" s="66" t="s">
        <v>6</v>
      </c>
      <c r="J10" s="66" t="s">
        <v>56</v>
      </c>
      <c r="K10" s="67" t="s">
        <v>93</v>
      </c>
      <c r="L10" s="67" t="s">
        <v>72</v>
      </c>
      <c r="M10" s="68" t="s">
        <v>5</v>
      </c>
      <c r="N10" s="68" t="s">
        <v>67</v>
      </c>
      <c r="O10" s="68" t="s">
        <v>69</v>
      </c>
      <c r="P10" s="69" t="s">
        <v>81</v>
      </c>
    </row>
    <row r="11" spans="1:17" ht="30" customHeight="1" x14ac:dyDescent="0.35">
      <c r="A11" s="20" t="s">
        <v>28</v>
      </c>
      <c r="B11" s="20">
        <v>578</v>
      </c>
      <c r="C11" s="12" t="s">
        <v>27</v>
      </c>
      <c r="D11" s="12" t="s">
        <v>8</v>
      </c>
      <c r="E11" s="12" t="s">
        <v>58</v>
      </c>
      <c r="F11" s="21" t="s">
        <v>29</v>
      </c>
      <c r="G11" s="13" t="s">
        <v>8</v>
      </c>
      <c r="H11" s="22">
        <v>46230</v>
      </c>
      <c r="I11" s="23">
        <v>31</v>
      </c>
      <c r="J11" s="16">
        <f>3*2</f>
        <v>6</v>
      </c>
      <c r="K11" s="15" t="s">
        <v>76</v>
      </c>
      <c r="L11" s="15">
        <v>1</v>
      </c>
      <c r="M11" s="25">
        <v>0.35416666666666702</v>
      </c>
      <c r="N11" s="25">
        <v>0.5625</v>
      </c>
      <c r="O11" s="25" t="s">
        <v>70</v>
      </c>
      <c r="P11" s="26"/>
    </row>
    <row r="12" spans="1:17" ht="30" customHeight="1" x14ac:dyDescent="0.35">
      <c r="A12" s="10" t="s">
        <v>34</v>
      </c>
      <c r="B12" s="10">
        <v>578</v>
      </c>
      <c r="C12" s="11" t="s">
        <v>27</v>
      </c>
      <c r="D12" s="11" t="s">
        <v>8</v>
      </c>
      <c r="E12" s="12" t="s">
        <v>58</v>
      </c>
      <c r="F12" s="13" t="s">
        <v>35</v>
      </c>
      <c r="G12" s="13" t="s">
        <v>8</v>
      </c>
      <c r="H12" s="14">
        <v>46230</v>
      </c>
      <c r="I12" s="15">
        <v>40</v>
      </c>
      <c r="J12" s="16">
        <f>2.5*2</f>
        <v>5</v>
      </c>
      <c r="K12" s="15" t="s">
        <v>75</v>
      </c>
      <c r="L12" s="15">
        <v>1</v>
      </c>
      <c r="M12" s="17">
        <v>0.35416666666666669</v>
      </c>
      <c r="N12" s="17">
        <v>0.5625</v>
      </c>
      <c r="O12" s="17" t="s">
        <v>70</v>
      </c>
      <c r="P12" s="18"/>
    </row>
    <row r="13" spans="1:17" ht="30" customHeight="1" x14ac:dyDescent="0.35">
      <c r="A13" s="10" t="s">
        <v>43</v>
      </c>
      <c r="B13" s="10">
        <v>578</v>
      </c>
      <c r="C13" s="11" t="s">
        <v>27</v>
      </c>
      <c r="D13" s="11" t="s">
        <v>8</v>
      </c>
      <c r="E13" s="12" t="s">
        <v>58</v>
      </c>
      <c r="F13" s="13" t="s">
        <v>44</v>
      </c>
      <c r="G13" s="13" t="s">
        <v>8</v>
      </c>
      <c r="H13" s="14">
        <v>46230</v>
      </c>
      <c r="I13" s="15">
        <v>24</v>
      </c>
      <c r="J13" s="16">
        <f>2.5*2</f>
        <v>5</v>
      </c>
      <c r="K13" s="15" t="s">
        <v>80</v>
      </c>
      <c r="L13" s="15">
        <v>1</v>
      </c>
      <c r="M13" s="17">
        <v>0.35416666666666669</v>
      </c>
      <c r="N13" s="17">
        <v>0.5625</v>
      </c>
      <c r="O13" s="17" t="s">
        <v>70</v>
      </c>
      <c r="P13" s="18"/>
    </row>
    <row r="14" spans="1:17" ht="30" customHeight="1" x14ac:dyDescent="0.35">
      <c r="A14" s="10" t="s">
        <v>26</v>
      </c>
      <c r="B14" s="10">
        <v>11155</v>
      </c>
      <c r="C14" s="11" t="s">
        <v>7</v>
      </c>
      <c r="D14" s="11" t="s">
        <v>8</v>
      </c>
      <c r="E14" s="11" t="s">
        <v>61</v>
      </c>
      <c r="F14" s="13" t="s">
        <v>25</v>
      </c>
      <c r="G14" s="13" t="s">
        <v>8</v>
      </c>
      <c r="H14" s="14">
        <v>46230</v>
      </c>
      <c r="I14" s="15">
        <v>26</v>
      </c>
      <c r="J14" s="16">
        <f>3.5*2</f>
        <v>7</v>
      </c>
      <c r="K14" s="15" t="s">
        <v>77</v>
      </c>
      <c r="L14" s="15">
        <v>1</v>
      </c>
      <c r="M14" s="17">
        <v>0.33333333333333331</v>
      </c>
      <c r="N14" s="17">
        <v>0.52083333333333337</v>
      </c>
      <c r="O14" s="17" t="s">
        <v>70</v>
      </c>
      <c r="P14" s="18"/>
      <c r="Q14" s="27"/>
    </row>
    <row r="15" spans="1:17" ht="30" customHeight="1" x14ac:dyDescent="0.35">
      <c r="A15" s="20" t="s">
        <v>36</v>
      </c>
      <c r="B15" s="20">
        <v>578</v>
      </c>
      <c r="C15" s="12" t="s">
        <v>27</v>
      </c>
      <c r="D15" s="12" t="s">
        <v>8</v>
      </c>
      <c r="E15" s="12" t="s">
        <v>58</v>
      </c>
      <c r="F15" s="21" t="s">
        <v>35</v>
      </c>
      <c r="G15" s="13" t="s">
        <v>8</v>
      </c>
      <c r="H15" s="22">
        <v>46231</v>
      </c>
      <c r="I15" s="23">
        <v>40</v>
      </c>
      <c r="J15" s="16">
        <f t="shared" ref="J15:J20" si="0">2.5*2</f>
        <v>5</v>
      </c>
      <c r="K15" s="15" t="s">
        <v>75</v>
      </c>
      <c r="L15" s="15">
        <v>1</v>
      </c>
      <c r="M15" s="25">
        <v>0.35416666666666669</v>
      </c>
      <c r="N15" s="25">
        <v>0.5625</v>
      </c>
      <c r="O15" s="25" t="s">
        <v>70</v>
      </c>
      <c r="P15" s="26"/>
    </row>
    <row r="16" spans="1:17" ht="30" customHeight="1" x14ac:dyDescent="0.35">
      <c r="A16" s="20" t="s">
        <v>45</v>
      </c>
      <c r="B16" s="20">
        <v>578</v>
      </c>
      <c r="C16" s="12" t="s">
        <v>27</v>
      </c>
      <c r="D16" s="12" t="s">
        <v>8</v>
      </c>
      <c r="E16" s="12" t="s">
        <v>58</v>
      </c>
      <c r="F16" s="13" t="s">
        <v>44</v>
      </c>
      <c r="G16" s="13" t="s">
        <v>8</v>
      </c>
      <c r="H16" s="22">
        <v>46231</v>
      </c>
      <c r="I16" s="23">
        <v>24</v>
      </c>
      <c r="J16" s="16">
        <f t="shared" si="0"/>
        <v>5</v>
      </c>
      <c r="K16" s="15" t="s">
        <v>80</v>
      </c>
      <c r="L16" s="15">
        <v>1</v>
      </c>
      <c r="M16" s="17">
        <v>0.35416666666666669</v>
      </c>
      <c r="N16" s="17">
        <v>0.5625</v>
      </c>
      <c r="O16" s="17" t="s">
        <v>70</v>
      </c>
      <c r="P16" s="26"/>
    </row>
    <row r="17" spans="1:18" ht="30" customHeight="1" x14ac:dyDescent="0.35">
      <c r="A17" s="10" t="s">
        <v>37</v>
      </c>
      <c r="B17" s="10">
        <v>578</v>
      </c>
      <c r="C17" s="11" t="s">
        <v>27</v>
      </c>
      <c r="D17" s="11" t="s">
        <v>8</v>
      </c>
      <c r="E17" s="12" t="s">
        <v>58</v>
      </c>
      <c r="F17" s="13" t="s">
        <v>38</v>
      </c>
      <c r="G17" s="13" t="s">
        <v>8</v>
      </c>
      <c r="H17" s="14">
        <v>46232</v>
      </c>
      <c r="I17" s="15">
        <v>38</v>
      </c>
      <c r="J17" s="16">
        <f t="shared" si="0"/>
        <v>5</v>
      </c>
      <c r="K17" s="15" t="s">
        <v>75</v>
      </c>
      <c r="L17" s="15">
        <v>1</v>
      </c>
      <c r="M17" s="17">
        <v>0.35416666666666702</v>
      </c>
      <c r="N17" s="17">
        <v>0.5625</v>
      </c>
      <c r="O17" s="17" t="s">
        <v>70</v>
      </c>
      <c r="P17" s="18"/>
    </row>
    <row r="18" spans="1:18" ht="30" customHeight="1" x14ac:dyDescent="0.35">
      <c r="A18" s="10" t="s">
        <v>46</v>
      </c>
      <c r="B18" s="10">
        <v>578</v>
      </c>
      <c r="C18" s="11" t="s">
        <v>27</v>
      </c>
      <c r="D18" s="11" t="s">
        <v>8</v>
      </c>
      <c r="E18" s="12" t="s">
        <v>58</v>
      </c>
      <c r="F18" s="13" t="s">
        <v>44</v>
      </c>
      <c r="G18" s="13" t="s">
        <v>8</v>
      </c>
      <c r="H18" s="14">
        <v>46232</v>
      </c>
      <c r="I18" s="15">
        <v>24</v>
      </c>
      <c r="J18" s="16">
        <f t="shared" si="0"/>
        <v>5</v>
      </c>
      <c r="K18" s="15" t="s">
        <v>80</v>
      </c>
      <c r="L18" s="15">
        <v>1</v>
      </c>
      <c r="M18" s="17">
        <v>0.35416666666666702</v>
      </c>
      <c r="N18" s="17">
        <v>0.5625</v>
      </c>
      <c r="O18" s="17" t="s">
        <v>70</v>
      </c>
      <c r="P18" s="18"/>
    </row>
    <row r="19" spans="1:18" ht="30" customHeight="1" x14ac:dyDescent="0.35">
      <c r="A19" s="20" t="s">
        <v>39</v>
      </c>
      <c r="B19" s="20">
        <v>578</v>
      </c>
      <c r="C19" s="12" t="s">
        <v>27</v>
      </c>
      <c r="D19" s="12" t="s">
        <v>8</v>
      </c>
      <c r="E19" s="12" t="s">
        <v>58</v>
      </c>
      <c r="F19" s="21" t="s">
        <v>38</v>
      </c>
      <c r="G19" s="13" t="s">
        <v>8</v>
      </c>
      <c r="H19" s="22">
        <v>46233</v>
      </c>
      <c r="I19" s="23">
        <v>38</v>
      </c>
      <c r="J19" s="16">
        <f t="shared" si="0"/>
        <v>5</v>
      </c>
      <c r="K19" s="15" t="s">
        <v>75</v>
      </c>
      <c r="L19" s="15">
        <v>1</v>
      </c>
      <c r="M19" s="25">
        <v>0.35416666666666702</v>
      </c>
      <c r="N19" s="25">
        <v>0.5625</v>
      </c>
      <c r="O19" s="25" t="s">
        <v>70</v>
      </c>
      <c r="P19" s="26"/>
    </row>
    <row r="20" spans="1:18" ht="30" customHeight="1" x14ac:dyDescent="0.35">
      <c r="A20" s="20" t="s">
        <v>47</v>
      </c>
      <c r="B20" s="20">
        <v>578</v>
      </c>
      <c r="C20" s="12" t="s">
        <v>27</v>
      </c>
      <c r="D20" s="12" t="s">
        <v>8</v>
      </c>
      <c r="E20" s="12" t="s">
        <v>58</v>
      </c>
      <c r="F20" s="13" t="s">
        <v>44</v>
      </c>
      <c r="G20" s="13" t="s">
        <v>8</v>
      </c>
      <c r="H20" s="22">
        <v>46233</v>
      </c>
      <c r="I20" s="23">
        <v>24</v>
      </c>
      <c r="J20" s="16">
        <f t="shared" si="0"/>
        <v>5</v>
      </c>
      <c r="K20" s="15" t="s">
        <v>80</v>
      </c>
      <c r="L20" s="15">
        <v>1</v>
      </c>
      <c r="M20" s="17">
        <v>0.35416666666666702</v>
      </c>
      <c r="N20" s="17">
        <v>0.5625</v>
      </c>
      <c r="O20" s="17" t="s">
        <v>70</v>
      </c>
      <c r="P20" s="26"/>
    </row>
    <row r="21" spans="1:18" ht="30" customHeight="1" x14ac:dyDescent="0.35">
      <c r="A21" s="10" t="s">
        <v>30</v>
      </c>
      <c r="B21" s="10">
        <v>578</v>
      </c>
      <c r="C21" s="11" t="s">
        <v>27</v>
      </c>
      <c r="D21" s="11" t="s">
        <v>8</v>
      </c>
      <c r="E21" s="12" t="s">
        <v>58</v>
      </c>
      <c r="F21" s="13" t="s">
        <v>29</v>
      </c>
      <c r="G21" s="13" t="s">
        <v>8</v>
      </c>
      <c r="H21" s="14">
        <v>46237</v>
      </c>
      <c r="I21" s="15">
        <v>31</v>
      </c>
      <c r="J21" s="16">
        <f>3*2</f>
        <v>6</v>
      </c>
      <c r="K21" s="15" t="s">
        <v>76</v>
      </c>
      <c r="L21" s="15">
        <v>1</v>
      </c>
      <c r="M21" s="17">
        <v>0.35416666666666702</v>
      </c>
      <c r="N21" s="17">
        <v>0.5625</v>
      </c>
      <c r="O21" s="17" t="s">
        <v>70</v>
      </c>
      <c r="P21" s="18"/>
    </row>
    <row r="22" spans="1:18" ht="30" customHeight="1" x14ac:dyDescent="0.35">
      <c r="A22" s="10" t="s">
        <v>40</v>
      </c>
      <c r="B22" s="10">
        <v>578</v>
      </c>
      <c r="C22" s="11" t="s">
        <v>27</v>
      </c>
      <c r="D22" s="11" t="s">
        <v>8</v>
      </c>
      <c r="E22" s="12" t="s">
        <v>58</v>
      </c>
      <c r="F22" s="13" t="s">
        <v>35</v>
      </c>
      <c r="G22" s="13" t="s">
        <v>8</v>
      </c>
      <c r="H22" s="14">
        <v>46237</v>
      </c>
      <c r="I22" s="15">
        <v>40</v>
      </c>
      <c r="J22" s="16">
        <f t="shared" ref="J22:J28" si="1">2.5*2</f>
        <v>5</v>
      </c>
      <c r="K22" s="15" t="s">
        <v>75</v>
      </c>
      <c r="L22" s="15">
        <v>1</v>
      </c>
      <c r="M22" s="17">
        <v>0.35416666666666702</v>
      </c>
      <c r="N22" s="17">
        <v>0.5625</v>
      </c>
      <c r="O22" s="17" t="s">
        <v>70</v>
      </c>
      <c r="P22" s="18"/>
    </row>
    <row r="23" spans="1:18" ht="30" customHeight="1" x14ac:dyDescent="0.35">
      <c r="A23" s="10" t="s">
        <v>48</v>
      </c>
      <c r="B23" s="10">
        <v>578</v>
      </c>
      <c r="C23" s="11" t="s">
        <v>27</v>
      </c>
      <c r="D23" s="11" t="s">
        <v>8</v>
      </c>
      <c r="E23" s="12" t="s">
        <v>58</v>
      </c>
      <c r="F23" s="13" t="s">
        <v>44</v>
      </c>
      <c r="G23" s="13" t="s">
        <v>8</v>
      </c>
      <c r="H23" s="14">
        <v>46237</v>
      </c>
      <c r="I23" s="15">
        <v>24</v>
      </c>
      <c r="J23" s="16">
        <f t="shared" si="1"/>
        <v>5</v>
      </c>
      <c r="K23" s="15" t="s">
        <v>80</v>
      </c>
      <c r="L23" s="15">
        <v>1</v>
      </c>
      <c r="M23" s="17">
        <v>0.35416666666666702</v>
      </c>
      <c r="N23" s="17">
        <v>0.5625</v>
      </c>
      <c r="O23" s="17" t="s">
        <v>70</v>
      </c>
      <c r="P23" s="18"/>
    </row>
    <row r="24" spans="1:18" ht="30" customHeight="1" x14ac:dyDescent="0.35">
      <c r="A24" s="20" t="s">
        <v>41</v>
      </c>
      <c r="B24" s="20">
        <v>578</v>
      </c>
      <c r="C24" s="12" t="s">
        <v>27</v>
      </c>
      <c r="D24" s="12" t="s">
        <v>8</v>
      </c>
      <c r="E24" s="12" t="s">
        <v>58</v>
      </c>
      <c r="F24" s="21" t="s">
        <v>38</v>
      </c>
      <c r="G24" s="13" t="s">
        <v>8</v>
      </c>
      <c r="H24" s="22">
        <v>46239</v>
      </c>
      <c r="I24" s="23">
        <v>38</v>
      </c>
      <c r="J24" s="16">
        <f t="shared" si="1"/>
        <v>5</v>
      </c>
      <c r="K24" s="15" t="s">
        <v>75</v>
      </c>
      <c r="L24" s="15">
        <v>1</v>
      </c>
      <c r="M24" s="25">
        <v>0.35416666666666702</v>
      </c>
      <c r="N24" s="25">
        <v>0.5625</v>
      </c>
      <c r="O24" s="25" t="s">
        <v>70</v>
      </c>
      <c r="P24" s="26"/>
    </row>
    <row r="25" spans="1:18" ht="30" customHeight="1" x14ac:dyDescent="0.35">
      <c r="A25" s="20" t="s">
        <v>49</v>
      </c>
      <c r="B25" s="20">
        <v>578</v>
      </c>
      <c r="C25" s="12" t="s">
        <v>27</v>
      </c>
      <c r="D25" s="12" t="s">
        <v>8</v>
      </c>
      <c r="E25" s="12" t="s">
        <v>58</v>
      </c>
      <c r="F25" s="13" t="s">
        <v>44</v>
      </c>
      <c r="G25" s="13" t="s">
        <v>8</v>
      </c>
      <c r="H25" s="22">
        <v>46239</v>
      </c>
      <c r="I25" s="23">
        <v>24</v>
      </c>
      <c r="J25" s="16">
        <f t="shared" si="1"/>
        <v>5</v>
      </c>
      <c r="K25" s="15" t="s">
        <v>80</v>
      </c>
      <c r="L25" s="15">
        <v>1</v>
      </c>
      <c r="M25" s="17">
        <v>0.35416666666666702</v>
      </c>
      <c r="N25" s="17">
        <v>0.5625</v>
      </c>
      <c r="O25" s="17" t="s">
        <v>70</v>
      </c>
      <c r="P25" s="26"/>
    </row>
    <row r="26" spans="1:18" ht="30" customHeight="1" x14ac:dyDescent="0.35">
      <c r="A26" s="10" t="s">
        <v>42</v>
      </c>
      <c r="B26" s="10">
        <v>578</v>
      </c>
      <c r="C26" s="11" t="s">
        <v>27</v>
      </c>
      <c r="D26" s="11" t="s">
        <v>8</v>
      </c>
      <c r="E26" s="12" t="s">
        <v>58</v>
      </c>
      <c r="F26" s="13" t="s">
        <v>38</v>
      </c>
      <c r="G26" s="13" t="s">
        <v>8</v>
      </c>
      <c r="H26" s="14">
        <v>46240</v>
      </c>
      <c r="I26" s="15">
        <v>38</v>
      </c>
      <c r="J26" s="16">
        <f t="shared" si="1"/>
        <v>5</v>
      </c>
      <c r="K26" s="15" t="s">
        <v>75</v>
      </c>
      <c r="L26" s="15">
        <v>1</v>
      </c>
      <c r="M26" s="17">
        <v>0.35416666666666702</v>
      </c>
      <c r="N26" s="17">
        <v>0.5625</v>
      </c>
      <c r="O26" s="17" t="s">
        <v>70</v>
      </c>
      <c r="P26" s="18"/>
    </row>
    <row r="27" spans="1:18" ht="30" customHeight="1" x14ac:dyDescent="0.35">
      <c r="A27" s="10" t="s">
        <v>50</v>
      </c>
      <c r="B27" s="10">
        <v>578</v>
      </c>
      <c r="C27" s="11" t="s">
        <v>27</v>
      </c>
      <c r="D27" s="11" t="s">
        <v>8</v>
      </c>
      <c r="E27" s="12" t="s">
        <v>58</v>
      </c>
      <c r="F27" s="13" t="s">
        <v>44</v>
      </c>
      <c r="G27" s="13" t="s">
        <v>8</v>
      </c>
      <c r="H27" s="14">
        <v>46240</v>
      </c>
      <c r="I27" s="15">
        <v>24</v>
      </c>
      <c r="J27" s="16">
        <f t="shared" si="1"/>
        <v>5</v>
      </c>
      <c r="K27" s="15" t="s">
        <v>80</v>
      </c>
      <c r="L27" s="15">
        <v>1</v>
      </c>
      <c r="M27" s="17">
        <v>0.35416666666666702</v>
      </c>
      <c r="N27" s="17">
        <v>0.5625</v>
      </c>
      <c r="O27" s="17" t="s">
        <v>70</v>
      </c>
      <c r="P27" s="18"/>
      <c r="R27" s="27"/>
    </row>
    <row r="28" spans="1:18" ht="30" customHeight="1" x14ac:dyDescent="0.35">
      <c r="A28" s="20" t="s">
        <v>31</v>
      </c>
      <c r="B28" s="20">
        <v>578</v>
      </c>
      <c r="C28" s="12" t="s">
        <v>27</v>
      </c>
      <c r="D28" s="12" t="s">
        <v>8</v>
      </c>
      <c r="E28" s="12" t="s">
        <v>58</v>
      </c>
      <c r="F28" s="21" t="s">
        <v>29</v>
      </c>
      <c r="G28" s="13" t="s">
        <v>8</v>
      </c>
      <c r="H28" s="22">
        <v>46244</v>
      </c>
      <c r="I28" s="23">
        <v>31</v>
      </c>
      <c r="J28" s="16">
        <f t="shared" si="1"/>
        <v>5</v>
      </c>
      <c r="K28" s="15" t="s">
        <v>76</v>
      </c>
      <c r="L28" s="15">
        <v>1</v>
      </c>
      <c r="M28" s="25">
        <v>0.35416666666666702</v>
      </c>
      <c r="N28" s="25">
        <v>0.5625</v>
      </c>
      <c r="O28" s="25" t="s">
        <v>70</v>
      </c>
      <c r="P28" s="26"/>
    </row>
    <row r="29" spans="1:18" ht="30" customHeight="1" x14ac:dyDescent="0.35">
      <c r="A29" s="10" t="s">
        <v>17</v>
      </c>
      <c r="B29" s="10">
        <v>543</v>
      </c>
      <c r="C29" s="11" t="s">
        <v>13</v>
      </c>
      <c r="D29" s="11" t="s">
        <v>8</v>
      </c>
      <c r="E29" s="12" t="s">
        <v>63</v>
      </c>
      <c r="F29" s="13" t="s">
        <v>18</v>
      </c>
      <c r="G29" s="13" t="s">
        <v>55</v>
      </c>
      <c r="H29" s="14">
        <v>46248</v>
      </c>
      <c r="I29" s="15">
        <v>17</v>
      </c>
      <c r="J29" s="16">
        <f>48*2</f>
        <v>96</v>
      </c>
      <c r="K29" s="15" t="s">
        <v>79</v>
      </c>
      <c r="L29" s="15">
        <v>1</v>
      </c>
      <c r="M29" s="17">
        <v>0.38541666666666669</v>
      </c>
      <c r="N29" s="17">
        <v>0.52083333333333337</v>
      </c>
      <c r="O29" s="17" t="s">
        <v>70</v>
      </c>
      <c r="P29" s="18"/>
      <c r="Q29" s="27"/>
    </row>
    <row r="30" spans="1:18" ht="30" customHeight="1" x14ac:dyDescent="0.35">
      <c r="A30" s="10" t="s">
        <v>15</v>
      </c>
      <c r="B30" s="10">
        <v>543</v>
      </c>
      <c r="C30" s="11" t="s">
        <v>13</v>
      </c>
      <c r="D30" s="11" t="s">
        <v>8</v>
      </c>
      <c r="E30" s="12" t="s">
        <v>64</v>
      </c>
      <c r="F30" s="13" t="s">
        <v>16</v>
      </c>
      <c r="G30" s="13" t="s">
        <v>53</v>
      </c>
      <c r="H30" s="14">
        <v>46252</v>
      </c>
      <c r="I30" s="15">
        <v>22</v>
      </c>
      <c r="J30" s="16">
        <f>32*2</f>
        <v>64</v>
      </c>
      <c r="K30" s="15" t="s">
        <v>79</v>
      </c>
      <c r="L30" s="15">
        <v>1</v>
      </c>
      <c r="M30" s="17">
        <v>0.39583333333333331</v>
      </c>
      <c r="N30" s="17">
        <v>0.625</v>
      </c>
      <c r="O30" s="17" t="s">
        <v>70</v>
      </c>
      <c r="P30" s="18"/>
    </row>
    <row r="31" spans="1:18" ht="30" customHeight="1" x14ac:dyDescent="0.35">
      <c r="A31" s="20" t="s">
        <v>19</v>
      </c>
      <c r="B31" s="20">
        <v>543</v>
      </c>
      <c r="C31" s="12" t="s">
        <v>13</v>
      </c>
      <c r="D31" s="12" t="s">
        <v>8</v>
      </c>
      <c r="E31" s="12" t="s">
        <v>65</v>
      </c>
      <c r="F31" s="21" t="s">
        <v>20</v>
      </c>
      <c r="G31" s="21" t="s">
        <v>8</v>
      </c>
      <c r="H31" s="22">
        <v>46268</v>
      </c>
      <c r="I31" s="23">
        <v>22</v>
      </c>
      <c r="J31" s="24">
        <f>3*2</f>
        <v>6</v>
      </c>
      <c r="K31" s="15" t="s">
        <v>79</v>
      </c>
      <c r="L31" s="15">
        <v>1</v>
      </c>
      <c r="M31" s="25">
        <v>0.36458333333333331</v>
      </c>
      <c r="N31" s="25">
        <v>0.51041666666666663</v>
      </c>
      <c r="O31" s="25" t="s">
        <v>70</v>
      </c>
      <c r="P31" s="26"/>
      <c r="Q31" s="27"/>
    </row>
    <row r="32" spans="1:18" ht="30" customHeight="1" x14ac:dyDescent="0.35">
      <c r="A32" s="28"/>
      <c r="B32" s="28"/>
      <c r="C32" s="29"/>
      <c r="D32" s="29"/>
      <c r="E32" s="29"/>
      <c r="F32" s="31"/>
      <c r="G32" s="31"/>
      <c r="H32" s="32"/>
      <c r="I32" s="33"/>
      <c r="J32" s="34"/>
      <c r="K32" s="41"/>
      <c r="L32" s="77" t="s">
        <v>83</v>
      </c>
      <c r="M32" s="79"/>
      <c r="N32" s="79"/>
      <c r="O32" s="79"/>
      <c r="P32" s="63"/>
      <c r="Q32" s="27"/>
    </row>
    <row r="33" spans="1:18" x14ac:dyDescent="0.35">
      <c r="A33" s="28"/>
      <c r="B33" s="28"/>
      <c r="C33" s="29"/>
      <c r="D33" s="29"/>
      <c r="E33" s="29"/>
      <c r="F33" s="31"/>
      <c r="G33" s="31"/>
      <c r="H33" s="32"/>
      <c r="I33" s="33"/>
      <c r="J33" s="34"/>
      <c r="K33" s="41"/>
      <c r="L33" s="41"/>
      <c r="M33" s="36"/>
      <c r="N33" s="36"/>
      <c r="O33" s="36"/>
      <c r="P33" s="38"/>
    </row>
    <row r="34" spans="1:18" ht="55" customHeight="1" x14ac:dyDescent="0.35">
      <c r="A34" s="1" t="s">
        <v>0</v>
      </c>
      <c r="B34" s="57" t="s">
        <v>1</v>
      </c>
      <c r="C34" s="57" t="s">
        <v>2</v>
      </c>
      <c r="D34" s="57" t="s">
        <v>3</v>
      </c>
      <c r="E34" s="57" t="s">
        <v>57</v>
      </c>
      <c r="F34" s="57" t="s">
        <v>51</v>
      </c>
      <c r="G34" s="57" t="s">
        <v>52</v>
      </c>
      <c r="H34" s="58" t="s">
        <v>4</v>
      </c>
      <c r="I34" s="59" t="s">
        <v>6</v>
      </c>
      <c r="J34" s="59" t="s">
        <v>56</v>
      </c>
      <c r="K34" s="60" t="s">
        <v>93</v>
      </c>
      <c r="L34" s="60" t="s">
        <v>72</v>
      </c>
      <c r="M34" s="61" t="s">
        <v>5</v>
      </c>
      <c r="N34" s="61" t="s">
        <v>67</v>
      </c>
      <c r="O34" s="61" t="s">
        <v>69</v>
      </c>
      <c r="P34" s="62" t="s">
        <v>81</v>
      </c>
      <c r="R34" s="27"/>
    </row>
    <row r="35" spans="1:18" ht="25" customHeight="1" x14ac:dyDescent="0.35">
      <c r="A35" s="10">
        <v>1002</v>
      </c>
      <c r="B35" s="10">
        <v>535</v>
      </c>
      <c r="C35" s="11" t="s">
        <v>11</v>
      </c>
      <c r="D35" s="11" t="s">
        <v>8</v>
      </c>
      <c r="E35" s="11" t="s">
        <v>60</v>
      </c>
      <c r="F35" s="13" t="s">
        <v>22</v>
      </c>
      <c r="G35" s="13" t="s">
        <v>54</v>
      </c>
      <c r="H35" s="14">
        <v>46233</v>
      </c>
      <c r="I35" s="15">
        <v>34</v>
      </c>
      <c r="J35" s="16">
        <f>82*2</f>
        <v>164</v>
      </c>
      <c r="K35" s="15" t="s">
        <v>75</v>
      </c>
      <c r="L35" s="39">
        <v>2</v>
      </c>
      <c r="M35" s="42">
        <v>0.33333333333333331</v>
      </c>
      <c r="N35" s="42">
        <v>0.64583333333333337</v>
      </c>
      <c r="O35" s="42" t="s">
        <v>71</v>
      </c>
      <c r="P35" s="18"/>
    </row>
    <row r="36" spans="1:18" ht="27.5" customHeight="1" x14ac:dyDescent="0.35">
      <c r="A36" s="20" t="s">
        <v>12</v>
      </c>
      <c r="B36" s="20">
        <v>543</v>
      </c>
      <c r="C36" s="12" t="s">
        <v>13</v>
      </c>
      <c r="D36" s="12" t="s">
        <v>8</v>
      </c>
      <c r="E36" s="12" t="s">
        <v>62</v>
      </c>
      <c r="F36" s="21" t="s">
        <v>14</v>
      </c>
      <c r="G36" s="21" t="s">
        <v>53</v>
      </c>
      <c r="H36" s="22">
        <v>46240</v>
      </c>
      <c r="I36" s="23">
        <v>26</v>
      </c>
      <c r="J36" s="24">
        <f>30*2</f>
        <v>60</v>
      </c>
      <c r="K36" s="15" t="s">
        <v>77</v>
      </c>
      <c r="L36" s="15">
        <v>1</v>
      </c>
      <c r="M36" s="40">
        <v>0.375</v>
      </c>
      <c r="N36" s="40">
        <v>0.64583333333333337</v>
      </c>
      <c r="O36" s="40" t="s">
        <v>71</v>
      </c>
      <c r="P36" s="26"/>
    </row>
    <row r="37" spans="1:18" s="45" customFormat="1" ht="26" x14ac:dyDescent="0.35">
      <c r="A37" s="10">
        <v>1023</v>
      </c>
      <c r="B37" s="10">
        <v>551</v>
      </c>
      <c r="C37" s="11" t="s">
        <v>23</v>
      </c>
      <c r="D37" s="11" t="s">
        <v>8</v>
      </c>
      <c r="E37" s="12" t="s">
        <v>59</v>
      </c>
      <c r="F37" s="13" t="s">
        <v>24</v>
      </c>
      <c r="G37" s="13" t="s">
        <v>55</v>
      </c>
      <c r="H37" s="14">
        <v>46238</v>
      </c>
      <c r="I37" s="39">
        <v>77</v>
      </c>
      <c r="J37" s="16">
        <f>38*2</f>
        <v>76</v>
      </c>
      <c r="K37" s="15" t="s">
        <v>73</v>
      </c>
      <c r="L37" s="39">
        <v>2</v>
      </c>
      <c r="M37" s="17">
        <v>0.41666666666666669</v>
      </c>
      <c r="N37" s="43">
        <v>0.66666666666666663</v>
      </c>
      <c r="O37" s="44" t="s">
        <v>71</v>
      </c>
      <c r="P37" s="18"/>
    </row>
    <row r="38" spans="1:18" ht="28" x14ac:dyDescent="0.4">
      <c r="A38" s="10" t="s">
        <v>9</v>
      </c>
      <c r="B38" s="10">
        <v>11155</v>
      </c>
      <c r="C38" s="11" t="s">
        <v>7</v>
      </c>
      <c r="D38" s="11" t="s">
        <v>8</v>
      </c>
      <c r="E38" s="11" t="s">
        <v>61</v>
      </c>
      <c r="F38" s="46" t="s">
        <v>10</v>
      </c>
      <c r="G38" s="46" t="s">
        <v>8</v>
      </c>
      <c r="H38" s="47">
        <v>46247</v>
      </c>
      <c r="I38" s="39">
        <v>115</v>
      </c>
      <c r="J38" s="48">
        <f>45*2</f>
        <v>90</v>
      </c>
      <c r="K38" s="15" t="s">
        <v>74</v>
      </c>
      <c r="L38" s="39">
        <v>3</v>
      </c>
      <c r="M38" s="42">
        <v>0.33333333333333331</v>
      </c>
      <c r="N38" s="42">
        <v>0.66666666666666663</v>
      </c>
      <c r="O38" s="42" t="s">
        <v>71</v>
      </c>
      <c r="P38" s="49"/>
      <c r="Q38" s="27"/>
    </row>
    <row r="39" spans="1:18" ht="32.5" customHeight="1" x14ac:dyDescent="0.4">
      <c r="A39" s="50"/>
      <c r="B39" s="50"/>
      <c r="C39" s="51"/>
      <c r="D39" s="51"/>
      <c r="E39" s="51"/>
      <c r="F39" s="52"/>
      <c r="G39" s="52"/>
      <c r="H39" s="53"/>
      <c r="I39" s="35"/>
      <c r="J39" s="54"/>
      <c r="K39" s="41"/>
      <c r="L39" s="80" t="s">
        <v>84</v>
      </c>
      <c r="M39" s="81"/>
      <c r="N39" s="81"/>
      <c r="O39" s="82"/>
      <c r="P39" s="70"/>
    </row>
    <row r="40" spans="1:18" ht="16" x14ac:dyDescent="0.4">
      <c r="A40" s="50"/>
      <c r="B40" s="50"/>
      <c r="C40" s="51"/>
      <c r="D40" s="51"/>
      <c r="E40" s="73" t="s">
        <v>87</v>
      </c>
      <c r="F40" s="52"/>
      <c r="G40" s="52"/>
      <c r="H40" s="53"/>
      <c r="I40" s="35"/>
      <c r="J40" s="54"/>
      <c r="K40" s="41"/>
      <c r="L40" s="41"/>
      <c r="M40" s="55"/>
      <c r="N40" s="55"/>
      <c r="O40" s="55"/>
      <c r="P40" s="56"/>
    </row>
    <row r="41" spans="1:18" ht="34" customHeight="1" x14ac:dyDescent="0.35">
      <c r="E41" s="75" t="s">
        <v>88</v>
      </c>
      <c r="F41" s="76"/>
    </row>
    <row r="42" spans="1:18" ht="44" customHeight="1" x14ac:dyDescent="0.35">
      <c r="E42" s="75" t="s">
        <v>89</v>
      </c>
      <c r="F42" s="76"/>
    </row>
    <row r="43" spans="1:18" ht="64" customHeight="1" x14ac:dyDescent="0.35">
      <c r="A43"/>
      <c r="E43" s="75" t="s">
        <v>90</v>
      </c>
      <c r="F43" s="76"/>
    </row>
    <row r="44" spans="1:18" ht="43.5" customHeight="1" x14ac:dyDescent="0.35">
      <c r="E44" s="75" t="s">
        <v>91</v>
      </c>
      <c r="F44" s="76"/>
    </row>
    <row r="45" spans="1:18" x14ac:dyDescent="0.35">
      <c r="F45" s="71"/>
    </row>
    <row r="46" spans="1:18" ht="29" customHeight="1" x14ac:dyDescent="0.35">
      <c r="E46" s="74" t="s">
        <v>92</v>
      </c>
      <c r="F46" s="71"/>
    </row>
    <row r="47" spans="1:18" ht="27.5" customHeight="1" x14ac:dyDescent="0.35">
      <c r="E47" s="74" t="s">
        <v>68</v>
      </c>
      <c r="F47" s="71"/>
    </row>
    <row r="48" spans="1:18" x14ac:dyDescent="0.35">
      <c r="F48" s="71"/>
    </row>
    <row r="49" spans="6:6" x14ac:dyDescent="0.35">
      <c r="F49" s="71"/>
    </row>
    <row r="50" spans="6:6" x14ac:dyDescent="0.35">
      <c r="F50" s="71"/>
    </row>
    <row r="51" spans="6:6" x14ac:dyDescent="0.35">
      <c r="F51" s="71"/>
    </row>
    <row r="52" spans="6:6" x14ac:dyDescent="0.35">
      <c r="F52"/>
    </row>
    <row r="53" spans="6:6" x14ac:dyDescent="0.35">
      <c r="F53"/>
    </row>
    <row r="54" spans="6:6" x14ac:dyDescent="0.35">
      <c r="F54" s="72" t="s">
        <v>85</v>
      </c>
    </row>
    <row r="55" spans="6:6" x14ac:dyDescent="0.35">
      <c r="F55" s="72" t="s">
        <v>86</v>
      </c>
    </row>
  </sheetData>
  <autoFilter ref="A4:P34" xr:uid="{B527659F-90D1-44AE-80FE-2FD969274465}">
    <sortState xmlns:xlrd2="http://schemas.microsoft.com/office/spreadsheetml/2017/richdata2" ref="A5:P34">
      <sortCondition descending="1" ref="K4:K34"/>
    </sortState>
  </autoFilter>
  <sortState xmlns:xlrd2="http://schemas.microsoft.com/office/spreadsheetml/2017/richdata2" ref="A6:J34">
    <sortCondition ref="H6:H34"/>
  </sortState>
  <mergeCells count="7">
    <mergeCell ref="E43:F43"/>
    <mergeCell ref="E44:F44"/>
    <mergeCell ref="L8:O8"/>
    <mergeCell ref="L32:O32"/>
    <mergeCell ref="L39:O39"/>
    <mergeCell ref="E41:F41"/>
    <mergeCell ref="E42:F42"/>
  </mergeCells>
  <phoneticPr fontId="9" type="noConversion"/>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15A87-4403-4697-B2AC-E12BEF4F9272}">
  <dimension ref="A1"/>
  <sheetViews>
    <sheetView workbookViewId="0">
      <selection activeCell="A4" sqref="A4"/>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Johanny Rivera Matte</dc:creator>
  <cp:lastModifiedBy>Juana Susana Rojas Anais</cp:lastModifiedBy>
  <dcterms:created xsi:type="dcterms:W3CDTF">2026-06-26T16:14:30Z</dcterms:created>
  <dcterms:modified xsi:type="dcterms:W3CDTF">2026-07-07T17:15:52Z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2026-06-26T16:21:53Z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a1e8afd0-4359-4830-8a52-4e253eefa8f3</vt:lpwstr>
  </property>
  <property fmtid="{D5CDD505-2E9C-101B-9397-08002B2CF9AE}" pid="7" name="MSIP_Label_defa4170-0d19-0005-0004-bc88714345d2_ActionId">
    <vt:lpwstr>0c1fe03a-6b40-45ae-88d4-2a6a0b8ceaf1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